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C29E667E-0AAC-4D50-8E98-41B08739CC05}" xr6:coauthVersionLast="36" xr6:coauthVersionMax="36" xr10:uidLastSave="{00000000-0000-0000-0000-000000000000}"/>
  <bookViews>
    <workbookView xWindow="-120" yWindow="-120" windowWidth="28800" windowHeight="14400" activeTab="1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32" i="1" l="1"/>
  <c r="F32" i="7" l="1"/>
  <c r="B12" i="7" l="1" a="1"/>
  <c r="B12" i="7" s="1"/>
  <c r="C12" i="7" a="1"/>
  <c r="C12" i="7" s="1"/>
  <c r="B9" i="7" a="1"/>
  <c r="B9" i="7" s="1"/>
  <c r="C9" i="7" a="1"/>
  <c r="C9" i="7" s="1"/>
  <c r="B7" i="7" l="1" a="1"/>
  <c r="B7" i="7" s="1"/>
  <c r="C7" i="7" a="1"/>
  <c r="C7" i="7" s="1"/>
  <c r="B8" i="7" a="1"/>
  <c r="B8" i="7" s="1"/>
  <c r="C8" i="7" a="1"/>
  <c r="C8" i="7" s="1"/>
  <c r="B10" i="7" a="1"/>
  <c r="B10" i="7" s="1"/>
  <c r="C10" i="7" a="1"/>
  <c r="C10" i="7" s="1"/>
  <c r="B11" i="7" a="1"/>
  <c r="B11" i="7" s="1"/>
  <c r="C11" i="7" a="1"/>
  <c r="C11" i="7" s="1"/>
  <c r="B15" i="7" a="1"/>
  <c r="B15" i="7" s="1"/>
  <c r="C15" i="7" a="1"/>
  <c r="C15" i="7" s="1"/>
</calcChain>
</file>

<file path=xl/sharedStrings.xml><?xml version="1.0" encoding="utf-8"?>
<sst xmlns="http://schemas.openxmlformats.org/spreadsheetml/2006/main" count="193" uniqueCount="119">
  <si>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</si>
  <si>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</si>
  <si>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</si>
  <si>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</si>
  <si>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</si>
  <si>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</si>
  <si>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</si>
  <si>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</si>
  <si>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</si>
  <si>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</si>
  <si>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</si>
  <si>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</si>
  <si>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</si>
  <si>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</si>
  <si>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</si>
  <si>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</si>
  <si>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KONZUM PLUS D.O.O.</t>
  </si>
  <si>
    <t>Adresa:  Rude 93</t>
  </si>
  <si>
    <t>E-pošta: ured@os-rude.skole.hr</t>
  </si>
  <si>
    <t>SAMOBOR</t>
  </si>
  <si>
    <t>3222 MATERIJAL I SIROVINE</t>
  </si>
  <si>
    <t>VINDIJA D.D.</t>
  </si>
  <si>
    <t>VARAŽDIN</t>
  </si>
  <si>
    <t>BRANA D.O.O.</t>
  </si>
  <si>
    <t>VIROVITICA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</si>
  <si>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</si>
  <si>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</si>
  <si>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</si>
  <si>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</si>
  <si>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</si>
  <si>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COMBO -obrt za usluge prijevoza</t>
  </si>
  <si>
    <t>SAMOBORSKI OTOK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</si>
  <si>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</si>
  <si>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</si>
  <si>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</si>
  <si>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</si>
  <si>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</si>
  <si>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</si>
  <si>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</si>
  <si>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</si>
  <si>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</si>
  <si>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</si>
  <si>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</si>
  <si>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</si>
  <si>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</si>
  <si>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</si>
  <si>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POMOĆNICI U NASTAVI</t>
  </si>
  <si>
    <t>Iznos €</t>
  </si>
  <si>
    <t>Telefonski broj: 01 /3379 110</t>
  </si>
  <si>
    <t>Bruto plaće za redovan rad</t>
  </si>
  <si>
    <t>Kombinacije, otežani uvjeti, prilagođeni program, smjenski rad</t>
  </si>
  <si>
    <t>Prijevoz na posao i s posla</t>
  </si>
  <si>
    <t>Naknada za invalide</t>
  </si>
  <si>
    <t>Platni promet-provizija</t>
  </si>
  <si>
    <t>Najam fotokoprinih aparata i obračun kopija</t>
  </si>
  <si>
    <t>Cloud aplikacija E-ured za Škole</t>
  </si>
  <si>
    <t>Namirnice -škol.kuhinja</t>
  </si>
  <si>
    <t>Prekovremeni rad, stručno metodička priprema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</si>
  <si>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</si>
  <si>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3214 OSTALE NAKNADE TROŠKOVA ZAPOSLENIMA</t>
  </si>
  <si>
    <t>loko vožnja</t>
  </si>
  <si>
    <t>DJELATNIK ŠKOLE- UGOVOR O RADU</t>
  </si>
  <si>
    <t>Bruto plaća za redovan rad- izvannastavne aktivnosti rukotvorine</t>
  </si>
  <si>
    <t>Doprinos za zdravstveno osiguranje-izvananstavne aktivnosti - rukotvorine</t>
  </si>
  <si>
    <t xml:space="preserve">Shema školsko voće </t>
  </si>
  <si>
    <t>USTANOVA SPORTSKI OBJEKTI SAMOBOR</t>
  </si>
  <si>
    <t>PROVIS D.O.O.</t>
  </si>
  <si>
    <t>3121 OSTALI RASHODI ZA ZAPOSLENE</t>
  </si>
  <si>
    <t>VANJSKI ČLANOVI-UGOVOR O DJELU</t>
  </si>
  <si>
    <t>3237 INTELEKTUALNE I OSOBNE USLUGE</t>
  </si>
  <si>
    <t>Izvananstavne aktivnosti- robotika i folklor</t>
  </si>
  <si>
    <t>3114 PLAĆE ZA POSEBNE UVJETE RADA</t>
  </si>
  <si>
    <t>INFORMACIJA O TROŠENJU SREDSTAVA ZA LIPANJ 2024. GODINE</t>
  </si>
  <si>
    <t>UKUPNO ZA LIPANJ 2024.</t>
  </si>
  <si>
    <t>ALKA SCRIPT D.O.O.</t>
  </si>
  <si>
    <t xml:space="preserve">Literatura za matematiku i hrvatski </t>
  </si>
  <si>
    <t>3722  NAKNADE GRAĐANIMA I KUĆANSTVIMA U NARAVI</t>
  </si>
  <si>
    <t>Udžbenici radnog karaktera</t>
  </si>
  <si>
    <t xml:space="preserve">Materijal za INU </t>
  </si>
  <si>
    <t>4227UREĐAJI, STROJEVI I OPREMA ZA OSTALE NAMJENE</t>
  </si>
  <si>
    <t>Električna pila za granje, list za električnu pilu</t>
  </si>
  <si>
    <t>FARTEK D.O.O.</t>
  </si>
  <si>
    <t>Obr. ugovora o djelu i narudžbenice</t>
  </si>
  <si>
    <t>PETROL D.O.O.</t>
  </si>
  <si>
    <t>Benzin za školski trimer (flaksericu)</t>
  </si>
  <si>
    <t>Svrdla (boreri)</t>
  </si>
  <si>
    <t>RUŽIĆ -I.N.H. D.O.O.</t>
  </si>
  <si>
    <t>Materijal za domara-rezna ploča, svrdla, rukavice</t>
  </si>
  <si>
    <t>3227 SLUŽBENA , RADNA I ZAŠTITNA ODJEĆA I OBUĆA</t>
  </si>
  <si>
    <t>Radne hlače- domar</t>
  </si>
  <si>
    <t>Taxi prijevoz za posebni razredni odjel 5/24</t>
  </si>
  <si>
    <t>Telefon za 5/24</t>
  </si>
  <si>
    <t>Poštarina za 5/24</t>
  </si>
  <si>
    <t>Najam prostora dvorane za svibanj 2024</t>
  </si>
  <si>
    <t>ODVJETNICA IVANA BRKIĆ</t>
  </si>
  <si>
    <t>3237  INTELEKTUALNE I OSOBNE USLUGE</t>
  </si>
  <si>
    <t>Pravne usluge-GDPR za travanj 24</t>
  </si>
  <si>
    <t>CENTAR INKLUZIVNE POTPORE IDEM SAMOBOR</t>
  </si>
  <si>
    <t>Logopedske radionice u ožujku i travnju</t>
  </si>
  <si>
    <t>O.M. SUPPORT D.O.O.</t>
  </si>
  <si>
    <t>Pružanje poslovnih usluga školskoj ustanovi 01.-31.12.24-I dio</t>
  </si>
  <si>
    <t>Održavanje lokalne mreže i računalne opreme za 6/24</t>
  </si>
  <si>
    <t>Mjesečno korištenje baze+ virman invalidi za 6/24</t>
  </si>
  <si>
    <t>KNJIŽNICE GRADA ZAGREBA</t>
  </si>
  <si>
    <t>Korištenje  programske podrške Zaki za 01.04.-30.06.2024.</t>
  </si>
  <si>
    <t>3291 NAKNADE ZA RAD PREDSTAVNIČKIH I IZVRŠNIH TIJELA I UPRAVNIH VIJEĆA</t>
  </si>
  <si>
    <t>Isplaćena sjednica školskog odbora</t>
  </si>
  <si>
    <t>VANJSKI ČLANOVI</t>
  </si>
  <si>
    <t>3295 NOVČANA NAKNADA POSLODAVCA ZBOG NEZAPOŠLJAVANJA OSOBA S INVALIDITETOM ZA 5/24</t>
  </si>
  <si>
    <t>3111 BRUTO PLAĆE ZA REDOVAN RAD  ZA 5/24</t>
  </si>
  <si>
    <t>3212 PRIJEVOZ ZA 5/2024</t>
  </si>
  <si>
    <t>3212 PRIJEVOZ ZA 5/24</t>
  </si>
  <si>
    <t>3111 BRUTO PLAĆA ZA REDOVAN RAD 5/24 I 6/24</t>
  </si>
  <si>
    <t>Regres za godišnji odmor</t>
  </si>
  <si>
    <t>3122 OSTALI RASHODI ZA ZAPOSLENE</t>
  </si>
  <si>
    <t>Naknada za rođenje djeteta</t>
  </si>
  <si>
    <t>Dijelovi za flasksericu (glava, list, matica..)</t>
  </si>
  <si>
    <t>BLAGAJNA</t>
  </si>
  <si>
    <t xml:space="preserve"> Isplata iz blagajne za kantu za smeće (offertissima)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</si>
</sst>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rgb="FF00000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 wrapText="1"/>
    </xf>
    <xf numFmtId="0" fontId="27" fillId="36" borderId="0" xfId="0" applyFont="1" applyFill="1" applyAlignment="1" applyProtection="1">
      <alignment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vertical="center"/>
    </xf>
    <xf numFmtId="4" fontId="27" fillId="36" borderId="0" xfId="0" applyNumberFormat="1" applyFont="1" applyFill="1" applyAlignment="1" applyProtection="1">
      <alignment vertical="center"/>
    </xf>
    <xf numFmtId="0" fontId="27" fillId="35" borderId="0" xfId="0" applyFont="1" applyFill="1" applyAlignment="1">
      <alignment horizontal="center" vertical="center" wrapText="1"/>
    </xf>
    <xf numFmtId="43" fontId="27" fillId="36" borderId="0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0" fontId="38" fillId="2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2" fontId="27" fillId="36" borderId="0" xfId="0" applyNumberFormat="1" applyFont="1" applyFill="1" applyAlignment="1" applyProtection="1">
      <alignment vertical="center"/>
    </xf>
    <xf numFmtId="43" fontId="27" fillId="38" borderId="0" xfId="0" applyNumberFormat="1" applyFont="1" applyFill="1" applyBorder="1" applyAlignment="1">
      <alignment horizontal="center" vertical="center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  <xf numFmtId="43" fontId="27" fillId="36" borderId="0" xfId="0" applyNumberFormat="1" applyFont="1" applyFill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2"/>
        <color theme="1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32" totalsRowShown="0" headerRowDxfId="48" dataDxfId="47" totalsRowDxfId="46">
  <autoFilter ref="A5:F32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45" totalsRowDxfId="44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3" totalsRowDxfId="42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41" totalsRowDxfId="40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39" totalsRowDxfId="38"/>
    <tableColumn id="1" xr3:uid="{A886DF0E-D484-46A1-9BC6-D781F04E6F90}" name="Opis" dataDxfId="37" totalsRowDxfId="36"/>
    <tableColumn id="11" xr3:uid="{00000000-0010-0000-0000-00000B000000}" name="Iznos €" dataDxfId="35" totalsRowDxfId="34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2" headerRowDxfId="33" dataDxfId="32" totalsRowDxfId="31" headerRowCellStyle="Naslov 3">
  <autoFilter ref="A5:F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30" totalsRowDxfId="29"/>
    <tableColumn id="8" xr3:uid="{B6C868CD-1E19-4517-960D-9FD348E74371}" name="OIB primatelja" dataDxfId="28" totalsRowDxfId="27" dataCellStyle="Normalno"/>
    <tableColumn id="10" xr3:uid="{EE9BC60A-5CAE-46C6-9A20-C3F6621D7241}" name="Sjedište primatelja" dataDxfId="26" totalsRowDxfId="25" dataCellStyle="Normalno"/>
    <tableColumn id="3" xr3:uid="{D88559A1-0BA5-418A-8276-6FEE74736300}" name="Vrsta rashoda i izdatka" dataDxfId="24" totalsRowDxfId="23"/>
    <tableColumn id="11" xr3:uid="{DA277AC2-0239-42EE-B2E7-7D3161E68FF1}" name="Opis" totalsRowFunction="count" dataDxfId="20" totalsRowDxfId="22" dataCellStyle="Normalno"/>
    <tableColumn id="1" xr3:uid="{AAC3E5EA-27B8-4644-96A6-AA53074E914C}" name="Iznos €" dataDxfId="19" totalsRowDxfId="2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32"/>
  <sheetViews>
    <sheetView showGridLines="0" topLeftCell="A10" zoomScaleNormal="100" workbookViewId="0">
      <selection activeCell="E18" sqref="E18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39.85546875" style="3" customWidth="1"/>
    <col min="6" max="6" width="21.42578125" style="3" customWidth="1"/>
    <col min="7" max="16384" width="9" style="1"/>
  </cols>
  <sheetData>
    <row r="1" spans="1:6" ht="41.25" customHeight="1" thickBot="1" x14ac:dyDescent="0.3">
      <c r="A1" s="44" t="s">
        <v>25</v>
      </c>
      <c r="B1" s="44"/>
      <c r="C1" s="44"/>
      <c r="D1" s="44"/>
      <c r="E1" s="44"/>
      <c r="F1" s="44"/>
    </row>
    <row r="2" spans="1:6" ht="33.75" customHeight="1" thickTop="1" x14ac:dyDescent="0.25">
      <c r="A2" s="45" t="s">
        <v>26</v>
      </c>
      <c r="B2" s="45"/>
      <c r="C2" s="14" t="s">
        <v>40</v>
      </c>
      <c r="D2" s="46" t="s">
        <v>18</v>
      </c>
      <c r="E2" s="46"/>
      <c r="F2" s="46"/>
    </row>
    <row r="3" spans="1:6" ht="27.75" customHeight="1" x14ac:dyDescent="0.25">
      <c r="A3" s="45" t="s">
        <v>27</v>
      </c>
      <c r="B3" s="45"/>
      <c r="C3" s="14" t="s">
        <v>41</v>
      </c>
      <c r="D3" s="46" t="s">
        <v>42</v>
      </c>
      <c r="E3" s="46"/>
      <c r="F3" s="46"/>
    </row>
    <row r="4" spans="1:6" ht="57" customHeight="1" thickBot="1" x14ac:dyDescent="0.3">
      <c r="A4" s="43" t="s">
        <v>72</v>
      </c>
      <c r="B4" s="43"/>
      <c r="C4" s="43"/>
      <c r="D4" s="43"/>
      <c r="E4" s="43"/>
      <c r="F4" s="43"/>
    </row>
    <row r="5" spans="1:6" s="2" customFormat="1" ht="33.950000000000003" customHeight="1" thickTop="1" x14ac:dyDescent="0.25">
      <c r="A5" s="20" t="s">
        <v>7</v>
      </c>
      <c r="B5" s="20" t="s">
        <v>8</v>
      </c>
      <c r="C5" s="20" t="s">
        <v>9</v>
      </c>
      <c r="D5" s="20" t="s">
        <v>10</v>
      </c>
      <c r="E5" s="20" t="s">
        <v>43</v>
      </c>
      <c r="F5" s="20" t="s">
        <v>58</v>
      </c>
    </row>
    <row r="6" spans="1:6" s="30" customFormat="1" ht="40.5" customHeight="1" x14ac:dyDescent="0.25">
      <c r="A6" s="5" t="s">
        <v>38</v>
      </c>
      <c r="B6" s="10">
        <v>92963223473</v>
      </c>
      <c r="C6" s="7" t="s">
        <v>0</v>
      </c>
      <c r="D6" s="8" t="s">
        <v>12</v>
      </c>
      <c r="E6" s="8" t="s">
        <v>53</v>
      </c>
      <c r="F6" s="9">
        <v>37.020000000000003</v>
      </c>
    </row>
    <row r="7" spans="1:6" s="2" customFormat="1" ht="40.5" customHeight="1" x14ac:dyDescent="0.25">
      <c r="A7" s="11" t="s">
        <v>74</v>
      </c>
      <c r="B7" s="34">
        <v>10350279556</v>
      </c>
      <c r="C7" s="7" t="s">
        <v>0</v>
      </c>
      <c r="D7" s="8" t="s">
        <v>15</v>
      </c>
      <c r="E7" s="8" t="s">
        <v>75</v>
      </c>
      <c r="F7" s="9">
        <v>7.49</v>
      </c>
    </row>
    <row r="8" spans="1:6" s="2" customFormat="1" ht="40.5" customHeight="1" x14ac:dyDescent="0.25">
      <c r="A8" s="11" t="s">
        <v>28</v>
      </c>
      <c r="B8" s="34">
        <v>21720055021</v>
      </c>
      <c r="C8" s="7" t="s">
        <v>19</v>
      </c>
      <c r="D8" s="8" t="s">
        <v>15</v>
      </c>
      <c r="E8" s="8" t="s">
        <v>78</v>
      </c>
      <c r="F8" s="9">
        <v>33.21</v>
      </c>
    </row>
    <row r="9" spans="1:6" s="30" customFormat="1" ht="40.5" customHeight="1" x14ac:dyDescent="0.25">
      <c r="A9" s="11" t="s">
        <v>81</v>
      </c>
      <c r="B9" s="34">
        <v>88397711915</v>
      </c>
      <c r="C9" s="7" t="s">
        <v>19</v>
      </c>
      <c r="D9" s="8" t="s">
        <v>15</v>
      </c>
      <c r="E9" s="8" t="s">
        <v>82</v>
      </c>
      <c r="F9" s="9">
        <v>10.199999999999999</v>
      </c>
    </row>
    <row r="10" spans="1:6" s="30" customFormat="1" ht="49.5" customHeight="1" x14ac:dyDescent="0.25">
      <c r="A10" s="5" t="s">
        <v>3</v>
      </c>
      <c r="B10" s="10">
        <v>87311810356</v>
      </c>
      <c r="C10" s="7" t="s">
        <v>1</v>
      </c>
      <c r="D10" s="8" t="s">
        <v>5</v>
      </c>
      <c r="E10" s="8" t="s">
        <v>92</v>
      </c>
      <c r="F10" s="9">
        <v>11.52</v>
      </c>
    </row>
    <row r="11" spans="1:6" s="30" customFormat="1" ht="40.5" customHeight="1" x14ac:dyDescent="0.25">
      <c r="A11" s="5" t="s">
        <v>30</v>
      </c>
      <c r="B11" s="6">
        <v>24341062172</v>
      </c>
      <c r="C11" s="7" t="s">
        <v>31</v>
      </c>
      <c r="D11" s="8" t="s">
        <v>5</v>
      </c>
      <c r="E11" s="8" t="s">
        <v>90</v>
      </c>
      <c r="F11" s="9">
        <v>3746.4</v>
      </c>
    </row>
    <row r="12" spans="1:6" s="30" customFormat="1" ht="40.5" customHeight="1" x14ac:dyDescent="0.25">
      <c r="A12" s="5" t="s">
        <v>4</v>
      </c>
      <c r="B12" s="34">
        <v>81793146560</v>
      </c>
      <c r="C12" s="7" t="s">
        <v>0</v>
      </c>
      <c r="D12" s="8" t="s">
        <v>5</v>
      </c>
      <c r="E12" s="8" t="s">
        <v>91</v>
      </c>
      <c r="F12" s="9">
        <v>98.48</v>
      </c>
    </row>
    <row r="13" spans="1:6" s="30" customFormat="1" ht="40.5" customHeight="1" x14ac:dyDescent="0.25">
      <c r="A13" s="5" t="s">
        <v>32</v>
      </c>
      <c r="B13" s="34">
        <v>41025754642</v>
      </c>
      <c r="C13" s="7" t="s">
        <v>33</v>
      </c>
      <c r="D13" s="7" t="s">
        <v>13</v>
      </c>
      <c r="E13" s="8" t="s">
        <v>54</v>
      </c>
      <c r="F13" s="9">
        <v>277.93</v>
      </c>
    </row>
    <row r="14" spans="1:6" s="30" customFormat="1" ht="40.5" customHeight="1" x14ac:dyDescent="0.25">
      <c r="A14" s="11" t="s">
        <v>65</v>
      </c>
      <c r="B14" s="34">
        <v>20989827878</v>
      </c>
      <c r="C14" s="7" t="s">
        <v>19</v>
      </c>
      <c r="D14" s="7" t="s">
        <v>13</v>
      </c>
      <c r="E14" s="8" t="s">
        <v>93</v>
      </c>
      <c r="F14" s="9">
        <v>1652.4</v>
      </c>
    </row>
    <row r="15" spans="1:6" s="30" customFormat="1" ht="40.5" customHeight="1" x14ac:dyDescent="0.25">
      <c r="A15" s="5" t="s">
        <v>83</v>
      </c>
      <c r="B15" s="10">
        <v>75550985023</v>
      </c>
      <c r="C15" s="7" t="s">
        <v>0</v>
      </c>
      <c r="D15" s="7" t="s">
        <v>6</v>
      </c>
      <c r="E15" s="8" t="s">
        <v>84</v>
      </c>
      <c r="F15" s="9">
        <v>15.2</v>
      </c>
    </row>
    <row r="16" spans="1:6" s="30" customFormat="1" ht="41.25" customHeight="1" x14ac:dyDescent="0.25">
      <c r="A16" s="5" t="s">
        <v>28</v>
      </c>
      <c r="B16" s="6">
        <v>21720055021</v>
      </c>
      <c r="C16" s="7" t="s">
        <v>19</v>
      </c>
      <c r="D16" s="8" t="s">
        <v>29</v>
      </c>
      <c r="E16" s="8" t="s">
        <v>87</v>
      </c>
      <c r="F16" s="9">
        <v>22.51</v>
      </c>
    </row>
    <row r="17" spans="1:6" s="30" customFormat="1" ht="40.5" customHeight="1" x14ac:dyDescent="0.25">
      <c r="A17" s="5" t="s">
        <v>66</v>
      </c>
      <c r="B17" s="6">
        <v>21663298537</v>
      </c>
      <c r="C17" s="7" t="s">
        <v>19</v>
      </c>
      <c r="D17" s="8" t="s">
        <v>29</v>
      </c>
      <c r="E17" s="8" t="s">
        <v>85</v>
      </c>
      <c r="F17" s="9">
        <v>6.91</v>
      </c>
    </row>
    <row r="18" spans="1:6" s="30" customFormat="1" ht="40.5" customHeight="1" x14ac:dyDescent="0.25">
      <c r="A18" s="5" t="s">
        <v>86</v>
      </c>
      <c r="B18" s="6">
        <v>87058353380</v>
      </c>
      <c r="C18" s="7" t="s">
        <v>19</v>
      </c>
      <c r="D18" s="8" t="s">
        <v>29</v>
      </c>
      <c r="E18" s="8" t="s">
        <v>116</v>
      </c>
      <c r="F18" s="9">
        <v>49.36</v>
      </c>
    </row>
    <row r="19" spans="1:6" s="30" customFormat="1" ht="36.75" customHeight="1" x14ac:dyDescent="0.25">
      <c r="A19" s="11" t="s">
        <v>28</v>
      </c>
      <c r="B19" s="6">
        <v>56149360107</v>
      </c>
      <c r="C19" s="7" t="s">
        <v>19</v>
      </c>
      <c r="D19" s="8" t="s">
        <v>88</v>
      </c>
      <c r="E19" s="8" t="s">
        <v>89</v>
      </c>
      <c r="F19" s="9">
        <v>34.200000000000003</v>
      </c>
    </row>
    <row r="20" spans="1:6" s="30" customFormat="1" ht="48.75" customHeight="1" x14ac:dyDescent="0.25">
      <c r="A20" s="5" t="s">
        <v>34</v>
      </c>
      <c r="B20" s="6">
        <v>66512466656</v>
      </c>
      <c r="C20" s="7" t="s">
        <v>0</v>
      </c>
      <c r="D20" s="8" t="s">
        <v>35</v>
      </c>
      <c r="E20" s="8" t="s">
        <v>101</v>
      </c>
      <c r="F20" s="9">
        <v>116.14</v>
      </c>
    </row>
    <row r="21" spans="1:6" s="30" customFormat="1" ht="48.75" customHeight="1" x14ac:dyDescent="0.25">
      <c r="A21" s="5" t="s">
        <v>36</v>
      </c>
      <c r="B21" s="6">
        <v>45392055435</v>
      </c>
      <c r="C21" s="7" t="s">
        <v>0</v>
      </c>
      <c r="D21" s="7" t="s">
        <v>14</v>
      </c>
      <c r="E21" s="7" t="s">
        <v>55</v>
      </c>
      <c r="F21" s="9">
        <v>166.5</v>
      </c>
    </row>
    <row r="22" spans="1:6" s="30" customFormat="1" ht="48.75" customHeight="1" x14ac:dyDescent="0.25">
      <c r="A22" s="5" t="s">
        <v>37</v>
      </c>
      <c r="B22" s="6">
        <v>17847110267</v>
      </c>
      <c r="C22" s="7" t="s">
        <v>0</v>
      </c>
      <c r="D22" s="7" t="s">
        <v>14</v>
      </c>
      <c r="E22" s="8" t="s">
        <v>102</v>
      </c>
      <c r="F22" s="9">
        <v>30.53</v>
      </c>
    </row>
    <row r="23" spans="1:6" s="30" customFormat="1" ht="48.75" customHeight="1" x14ac:dyDescent="0.25">
      <c r="A23" s="35" t="s">
        <v>103</v>
      </c>
      <c r="B23" s="6">
        <v>93571946376</v>
      </c>
      <c r="C23" s="7" t="s">
        <v>0</v>
      </c>
      <c r="D23" s="7" t="s">
        <v>14</v>
      </c>
      <c r="E23" s="8" t="s">
        <v>104</v>
      </c>
      <c r="F23" s="9">
        <v>38.909999999999997</v>
      </c>
    </row>
    <row r="24" spans="1:6" s="30" customFormat="1" ht="33.950000000000003" customHeight="1" x14ac:dyDescent="0.25">
      <c r="A24" s="5" t="s">
        <v>21</v>
      </c>
      <c r="B24" s="6">
        <v>44138062462</v>
      </c>
      <c r="C24" s="7" t="s">
        <v>22</v>
      </c>
      <c r="D24" s="8" t="s">
        <v>20</v>
      </c>
      <c r="E24" s="8" t="s">
        <v>56</v>
      </c>
      <c r="F24" s="9">
        <v>466.54</v>
      </c>
    </row>
    <row r="25" spans="1:6" s="30" customFormat="1" ht="33.950000000000003" customHeight="1" x14ac:dyDescent="0.25">
      <c r="A25" s="5" t="s">
        <v>23</v>
      </c>
      <c r="B25" s="6">
        <v>84154988927</v>
      </c>
      <c r="C25" s="7" t="s">
        <v>24</v>
      </c>
      <c r="D25" s="8" t="s">
        <v>20</v>
      </c>
      <c r="E25" s="8" t="s">
        <v>64</v>
      </c>
      <c r="F25" s="9">
        <v>240.85</v>
      </c>
    </row>
    <row r="26" spans="1:6" s="30" customFormat="1" ht="33.950000000000003" customHeight="1" x14ac:dyDescent="0.25">
      <c r="A26" s="11" t="s">
        <v>16</v>
      </c>
      <c r="B26" s="6">
        <v>62226620908</v>
      </c>
      <c r="C26" s="7" t="s">
        <v>0</v>
      </c>
      <c r="D26" s="8" t="s">
        <v>20</v>
      </c>
      <c r="E26" s="8" t="s">
        <v>56</v>
      </c>
      <c r="F26" s="9">
        <v>243.89</v>
      </c>
    </row>
    <row r="27" spans="1:6" s="30" customFormat="1" ht="33.950000000000003" customHeight="1" x14ac:dyDescent="0.25">
      <c r="A27" s="11" t="s">
        <v>94</v>
      </c>
      <c r="B27" s="6">
        <v>37194611753</v>
      </c>
      <c r="C27" s="7" t="s">
        <v>0</v>
      </c>
      <c r="D27" s="8" t="s">
        <v>95</v>
      </c>
      <c r="E27" s="8" t="s">
        <v>96</v>
      </c>
      <c r="F27" s="9">
        <v>92.91</v>
      </c>
    </row>
    <row r="28" spans="1:6" s="30" customFormat="1" ht="62.25" customHeight="1" x14ac:dyDescent="0.25">
      <c r="A28" s="11" t="s">
        <v>97</v>
      </c>
      <c r="B28" s="6">
        <v>13348512105</v>
      </c>
      <c r="C28" s="7" t="s">
        <v>19</v>
      </c>
      <c r="D28" s="8" t="s">
        <v>69</v>
      </c>
      <c r="E28" s="8" t="s">
        <v>98</v>
      </c>
      <c r="F28" s="9">
        <v>720</v>
      </c>
    </row>
    <row r="29" spans="1:6" s="30" customFormat="1" ht="62.25" customHeight="1" x14ac:dyDescent="0.25">
      <c r="A29" s="11" t="s">
        <v>99</v>
      </c>
      <c r="B29" s="6">
        <v>23071028130</v>
      </c>
      <c r="C29" s="7" t="s">
        <v>0</v>
      </c>
      <c r="D29" s="8" t="s">
        <v>69</v>
      </c>
      <c r="E29" s="8" t="s">
        <v>100</v>
      </c>
      <c r="F29" s="9">
        <v>62.5</v>
      </c>
    </row>
    <row r="30" spans="1:6" s="30" customFormat="1" ht="79.5" customHeight="1" x14ac:dyDescent="0.25">
      <c r="A30" s="5" t="s">
        <v>74</v>
      </c>
      <c r="B30" s="6">
        <v>10350279556</v>
      </c>
      <c r="C30" s="7" t="s">
        <v>0</v>
      </c>
      <c r="D30" s="8" t="s">
        <v>76</v>
      </c>
      <c r="E30" s="8" t="s">
        <v>77</v>
      </c>
      <c r="F30" s="9">
        <v>43.81</v>
      </c>
    </row>
    <row r="31" spans="1:6" s="30" customFormat="1" ht="79.5" customHeight="1" x14ac:dyDescent="0.25">
      <c r="A31" s="5" t="s">
        <v>28</v>
      </c>
      <c r="B31" s="6">
        <v>21720055021</v>
      </c>
      <c r="C31" s="7" t="s">
        <v>19</v>
      </c>
      <c r="D31" s="8" t="s">
        <v>79</v>
      </c>
      <c r="E31" s="8" t="s">
        <v>80</v>
      </c>
      <c r="F31" s="9">
        <v>59.73</v>
      </c>
    </row>
    <row r="32" spans="1:6" s="4" customFormat="1" ht="33.950000000000003" customHeight="1" x14ac:dyDescent="0.25">
      <c r="A32" s="36" t="s">
        <v>73</v>
      </c>
      <c r="B32" s="38"/>
      <c r="C32" s="39"/>
      <c r="D32" s="39"/>
      <c r="E32" s="39"/>
      <c r="F32" s="40">
        <f>SUM(F6:F31)</f>
        <v>8285.14</v>
      </c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30:E32 A16:E27 A12:A15 C12:E15 A6:A10 C6:E10">
    <cfRule type="expression" dxfId="18" priority="34">
      <formula>MOD(ROW(),2)=0</formula>
    </cfRule>
  </conditionalFormatting>
  <conditionalFormatting sqref="F30:F32 F6:F27">
    <cfRule type="expression" dxfId="17" priority="31">
      <formula>MOD(ROW(),2)=0</formula>
    </cfRule>
    <cfRule type="expression" dxfId="16" priority="32">
      <formula>MOD(ROW(),2)=1</formula>
    </cfRule>
  </conditionalFormatting>
  <conditionalFormatting sqref="A11:E11">
    <cfRule type="expression" dxfId="15" priority="10">
      <formula>MOD(ROW(),2)=0</formula>
    </cfRule>
  </conditionalFormatting>
  <conditionalFormatting sqref="A28:C29">
    <cfRule type="expression" dxfId="14" priority="4">
      <formula>MOD(ROW(),2)=0</formula>
    </cfRule>
  </conditionalFormatting>
  <conditionalFormatting sqref="F28:F29">
    <cfRule type="expression" dxfId="13" priority="2">
      <formula>MOD(ROW(),2)=0</formula>
    </cfRule>
    <cfRule type="expression" dxfId="12" priority="3">
      <formula>MOD(ROW(),2)=1</formula>
    </cfRule>
  </conditionalFormatting>
  <conditionalFormatting sqref="D28:E29">
    <cfRule type="expression" dxfId="11" priority="1">
      <formula>MOD(ROW(),2)=0</formula>
    </cfRule>
  </conditionalFormatting>
  <hyperlinks>
    <hyperlink ref="A23" r:id="rId1" display="VIV@info" xr:uid="{18DE3F91-A5F2-4ADD-AB63-4E060340604E}"/>
  </hyperlinks>
  <printOptions horizontalCentered="1"/>
  <pageMargins left="0.7" right="0.7" top="1" bottom="1" header="0.3" footer="0.3"/>
  <pageSetup paperSize="9" scale="43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7"/>
  <sheetViews>
    <sheetView showGridLines="0" tabSelected="1" topLeftCell="A28" zoomScaleNormal="100" workbookViewId="0">
      <selection activeCell="J2" sqref="J2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1.85546875" style="3" customWidth="1"/>
    <col min="6" max="6" width="26" style="1" customWidth="1"/>
    <col min="7" max="7" width="9.42578125" style="1" customWidth="1"/>
    <col min="8" max="16384" width="9" style="1"/>
  </cols>
  <sheetData>
    <row r="1" spans="1:6" ht="37.5" customHeight="1" thickBot="1" x14ac:dyDescent="0.3">
      <c r="A1" s="47" t="s">
        <v>25</v>
      </c>
      <c r="B1" s="47"/>
      <c r="C1" s="47"/>
      <c r="D1" s="47"/>
      <c r="E1" s="47"/>
      <c r="F1" s="18"/>
    </row>
    <row r="2" spans="1:6" ht="27" customHeight="1" thickTop="1" x14ac:dyDescent="0.25">
      <c r="A2" s="48" t="s">
        <v>17</v>
      </c>
      <c r="B2" s="48"/>
      <c r="C2" s="15" t="s">
        <v>48</v>
      </c>
      <c r="D2" s="50" t="s">
        <v>18</v>
      </c>
      <c r="E2" s="50"/>
      <c r="F2" s="16"/>
    </row>
    <row r="3" spans="1:6" ht="27" customHeight="1" x14ac:dyDescent="0.25">
      <c r="A3" s="49" t="s">
        <v>27</v>
      </c>
      <c r="B3" s="49"/>
      <c r="C3" s="17" t="s">
        <v>41</v>
      </c>
      <c r="D3" s="51" t="s">
        <v>42</v>
      </c>
      <c r="E3" s="51"/>
      <c r="F3" s="16"/>
    </row>
    <row r="4" spans="1:6" ht="44.1" customHeight="1" thickBot="1" x14ac:dyDescent="0.3">
      <c r="A4" s="43" t="s">
        <v>72</v>
      </c>
      <c r="B4" s="43"/>
      <c r="C4" s="43"/>
      <c r="D4" s="43"/>
      <c r="E4" s="43"/>
      <c r="F4" s="19"/>
    </row>
    <row r="5" spans="1:6" s="2" customFormat="1" ht="33.950000000000003" customHeight="1" thickTop="1" x14ac:dyDescent="0.25">
      <c r="A5" s="12" t="s">
        <v>7</v>
      </c>
      <c r="B5" s="12" t="s">
        <v>8</v>
      </c>
      <c r="C5" s="12" t="s">
        <v>9</v>
      </c>
      <c r="D5" s="12" t="s">
        <v>10</v>
      </c>
      <c r="E5" s="12" t="s">
        <v>43</v>
      </c>
      <c r="F5" s="13" t="s">
        <v>47</v>
      </c>
    </row>
    <row r="6" spans="1:6" s="2" customFormat="1" ht="36" customHeight="1" x14ac:dyDescent="0.25">
      <c r="A6" s="5" t="s">
        <v>45</v>
      </c>
      <c r="B6" s="6"/>
      <c r="C6" s="7"/>
      <c r="D6" s="8" t="s">
        <v>109</v>
      </c>
      <c r="E6" s="8" t="s">
        <v>49</v>
      </c>
      <c r="F6" s="33">
        <v>55388.68</v>
      </c>
    </row>
    <row r="7" spans="1:6" s="2" customFormat="1" ht="40.5" customHeight="1" x14ac:dyDescent="0.25">
      <c r="A7" s="5" t="s">
        <v>45</v>
      </c>
      <c r="B7" s="6" t="str">
        <f t="array" ref="B7">IFERROR(INDEX(#REF!,SMALL(IF(#REF!=rngInvoice,ROW(#REF!)-ROW(#REF!)), ROW(3:3)), MATCH($B$4,#REF!, 0)),"")</f>
        <v/>
      </c>
      <c r="C7" s="7" t="str">
        <f t="array" ref="C7">IFERROR(INDEX(#REF!,SMALL(IF(#REF!=rngInvoice,ROW(#REF!)-ROW(#REF!)), ROW(3:3)), MATCH($C$4,#REF!, 0)),"")</f>
        <v/>
      </c>
      <c r="D7" s="8" t="s">
        <v>71</v>
      </c>
      <c r="E7" s="8" t="s">
        <v>50</v>
      </c>
      <c r="F7" s="42">
        <v>3853.88</v>
      </c>
    </row>
    <row r="8" spans="1:6" s="2" customFormat="1" ht="30.75" customHeight="1" x14ac:dyDescent="0.25">
      <c r="A8" s="5" t="s">
        <v>45</v>
      </c>
      <c r="B8" s="6" t="str">
        <f t="array" ref="B8">IFERROR(INDEX(#REF!,SMALL(IF(#REF!=rngInvoice,ROW(#REF!)-ROW(#REF!)), ROW(3:3)), MATCH($B$4,#REF!, 0)),"")</f>
        <v/>
      </c>
      <c r="C8" s="7" t="str">
        <f t="array" ref="C8">IFERROR(INDEX(#REF!,SMALL(IF(#REF!=rngInvoice,ROW(#REF!)-ROW(#REF!)), ROW(3:3)), MATCH($C$4,#REF!, 0)),"")</f>
        <v/>
      </c>
      <c r="D8" s="8" t="s">
        <v>11</v>
      </c>
      <c r="E8" s="8" t="s">
        <v>57</v>
      </c>
      <c r="F8" s="33">
        <v>2454.67</v>
      </c>
    </row>
    <row r="9" spans="1:6" s="30" customFormat="1" ht="30.75" customHeight="1" x14ac:dyDescent="0.25">
      <c r="A9" s="5" t="s">
        <v>45</v>
      </c>
      <c r="B9" s="6" t="str">
        <f t="array" ref="B9">IFERROR(INDEX(#REF!,SMALL(IF(#REF!=rngInvoice,ROW(#REF!)-ROW(#REF!)), ROW(4:4)), MATCH($B$4,#REF!, 0)),"")</f>
        <v/>
      </c>
      <c r="C9" s="7" t="str">
        <f t="array" ref="C9">IFERROR(INDEX(#REF!,SMALL(IF(#REF!=rngInvoice,ROW(#REF!)-ROW(#REF!)), ROW(4:4)), MATCH($C$4,#REF!, 0)),"")</f>
        <v/>
      </c>
      <c r="D9" s="8" t="s">
        <v>67</v>
      </c>
      <c r="E9" s="8" t="s">
        <v>113</v>
      </c>
      <c r="F9" s="33">
        <v>10500</v>
      </c>
    </row>
    <row r="10" spans="1:6" s="2" customFormat="1" ht="24.75" customHeight="1" x14ac:dyDescent="0.25">
      <c r="A10" s="5" t="s">
        <v>45</v>
      </c>
      <c r="B10" s="6" t="str">
        <f t="array" ref="B10">IFERROR(INDEX(#REF!,SMALL(IF(#REF!=rngInvoice,ROW(#REF!)-ROW(#REF!)), ROW(2:2)), MATCH($B$4,#REF!, 0)),"")</f>
        <v/>
      </c>
      <c r="C10" s="7" t="str">
        <f t="array" ref="C10">IFERROR(INDEX(#REF!,SMALL(IF(#REF!=rngInvoice,ROW(#REF!)-ROW(#REF!)), ROW(2:2)), MATCH($C$4,#REF!, 0)),"")</f>
        <v/>
      </c>
      <c r="D10" s="7" t="s">
        <v>110</v>
      </c>
      <c r="E10" s="7" t="s">
        <v>51</v>
      </c>
      <c r="F10" s="33">
        <v>2876.22</v>
      </c>
    </row>
    <row r="11" spans="1:6" s="2" customFormat="1" ht="33" customHeight="1" x14ac:dyDescent="0.25">
      <c r="A11" s="5" t="s">
        <v>45</v>
      </c>
      <c r="B11" s="6" t="str">
        <f t="array" ref="B11">IFERROR(INDEX(#REF!,SMALL(IF(#REF!=rngInvoice,ROW(#REF!)-ROW(#REF!)), ROW(3:3)), MATCH($B$4,#REF!, 0)),"")</f>
        <v/>
      </c>
      <c r="C11" s="7" t="str">
        <f t="array" ref="C11">IFERROR(INDEX(#REF!,SMALL(IF(#REF!=rngInvoice,ROW(#REF!)-ROW(#REF!)), ROW(3:3)), MATCH($C$4,#REF!, 0)),"")</f>
        <v/>
      </c>
      <c r="D11" s="7" t="s">
        <v>39</v>
      </c>
      <c r="E11" s="8" t="s">
        <v>44</v>
      </c>
      <c r="F11" s="33">
        <v>10180.040000000001</v>
      </c>
    </row>
    <row r="12" spans="1:6" s="2" customFormat="1" ht="39.75" customHeight="1" x14ac:dyDescent="0.25">
      <c r="A12" s="5" t="s">
        <v>45</v>
      </c>
      <c r="B12" s="6" t="str">
        <f t="array" ref="B12">IFERROR(INDEX(#REF!,SMALL(IF(#REF!=rngInvoice,ROW(#REF!)-ROW(#REF!)), ROW(6:6)), MATCH($B$4,#REF!, 0)),"")</f>
        <v/>
      </c>
      <c r="C12" s="7" t="str">
        <f t="array" ref="C12">IFERROR(INDEX(#REF!,SMALL(IF(#REF!=rngInvoice,ROW(#REF!)-ROW(#REF!)), ROW(6:6)), MATCH($C$4,#REF!, 0)),"")</f>
        <v/>
      </c>
      <c r="D12" s="8" t="s">
        <v>59</v>
      </c>
      <c r="E12" s="8" t="s">
        <v>60</v>
      </c>
      <c r="F12" s="33">
        <v>32</v>
      </c>
    </row>
    <row r="13" spans="1:6" s="2" customFormat="1" ht="39.75" customHeight="1" x14ac:dyDescent="0.25">
      <c r="A13" s="21"/>
      <c r="B13" s="22"/>
      <c r="C13" s="23"/>
      <c r="D13" s="23"/>
      <c r="E13" s="26"/>
      <c r="F13" s="33"/>
    </row>
    <row r="14" spans="1:6" s="2" customFormat="1" ht="65.25" customHeight="1" x14ac:dyDescent="0.25">
      <c r="A14" s="5" t="s">
        <v>2</v>
      </c>
      <c r="B14" s="32">
        <v>18683136487</v>
      </c>
      <c r="C14" s="7" t="s">
        <v>0</v>
      </c>
      <c r="D14" s="8" t="s">
        <v>108</v>
      </c>
      <c r="E14" s="8" t="s">
        <v>52</v>
      </c>
      <c r="F14" s="33">
        <v>168</v>
      </c>
    </row>
    <row r="15" spans="1:6" s="2" customFormat="1" ht="79.5" customHeight="1" x14ac:dyDescent="0.25">
      <c r="A15" s="21"/>
      <c r="B15" s="25" t="str">
        <f t="array" ref="B15">IFERROR(INDEX(#REF!,SMALL(IF(#REF!=rngInvoice,ROW(#REF!)-ROW(#REF!)), ROW(#REF!)), MATCH($B$4,#REF!, 0)),"")</f>
        <v/>
      </c>
      <c r="C15" s="23" t="str">
        <f t="array" ref="C15">IFERROR(INDEX(#REF!,SMALL(IF(#REF!=rngInvoice,ROW(#REF!)-ROW(#REF!)), ROW(#REF!)), MATCH($C$4,#REF!, 0)),"")</f>
        <v/>
      </c>
      <c r="D15" s="24"/>
      <c r="E15" s="24"/>
      <c r="F15" s="33"/>
    </row>
    <row r="16" spans="1:6" s="2" customFormat="1" ht="33.75" customHeight="1" x14ac:dyDescent="0.25">
      <c r="A16" s="5" t="s">
        <v>46</v>
      </c>
      <c r="B16" s="6"/>
      <c r="C16" s="7"/>
      <c r="D16" s="8" t="s">
        <v>109</v>
      </c>
      <c r="E16" s="9" t="s">
        <v>49</v>
      </c>
      <c r="F16" s="31">
        <v>6607.9</v>
      </c>
    </row>
    <row r="17" spans="1:6" s="2" customFormat="1" ht="33.950000000000003" customHeight="1" x14ac:dyDescent="0.25">
      <c r="A17" s="5" t="s">
        <v>46</v>
      </c>
      <c r="B17" s="6"/>
      <c r="C17" s="7"/>
      <c r="D17" s="8" t="s">
        <v>111</v>
      </c>
      <c r="E17" s="9" t="s">
        <v>51</v>
      </c>
      <c r="F17" s="31">
        <v>349.4</v>
      </c>
    </row>
    <row r="18" spans="1:6" s="2" customFormat="1" ht="33.950000000000003" customHeight="1" x14ac:dyDescent="0.25">
      <c r="A18" s="5" t="s">
        <v>46</v>
      </c>
      <c r="B18" s="6"/>
      <c r="C18" s="7"/>
      <c r="D18" s="8" t="s">
        <v>39</v>
      </c>
      <c r="E18" s="29" t="s">
        <v>44</v>
      </c>
      <c r="F18" s="31">
        <v>957.1</v>
      </c>
    </row>
    <row r="19" spans="1:6" s="2" customFormat="1" ht="33.950000000000003" customHeight="1" x14ac:dyDescent="0.25">
      <c r="A19" s="5" t="s">
        <v>46</v>
      </c>
      <c r="B19" s="22"/>
      <c r="C19" s="23"/>
      <c r="D19" s="8" t="s">
        <v>67</v>
      </c>
      <c r="E19" s="8" t="s">
        <v>113</v>
      </c>
      <c r="F19" s="33">
        <v>2400</v>
      </c>
    </row>
    <row r="20" spans="1:6" s="2" customFormat="1" ht="33.950000000000003" customHeight="1" x14ac:dyDescent="0.25">
      <c r="A20" s="5" t="s">
        <v>46</v>
      </c>
      <c r="B20" s="22"/>
      <c r="C20" s="23"/>
      <c r="D20" s="8" t="s">
        <v>114</v>
      </c>
      <c r="E20" s="9" t="s">
        <v>115</v>
      </c>
      <c r="F20" s="9">
        <v>220.72</v>
      </c>
    </row>
    <row r="21" spans="1:6" s="2" customFormat="1" ht="33.950000000000003" customHeight="1" x14ac:dyDescent="0.25">
      <c r="A21" s="21"/>
      <c r="B21" s="22"/>
      <c r="C21" s="23"/>
      <c r="D21" s="23"/>
      <c r="E21" s="26"/>
      <c r="F21" s="28"/>
    </row>
    <row r="22" spans="1:6" s="2" customFormat="1" ht="40.5" customHeight="1" x14ac:dyDescent="0.25">
      <c r="A22" s="11" t="s">
        <v>45</v>
      </c>
      <c r="B22" s="6"/>
      <c r="C22" s="7"/>
      <c r="D22" s="8" t="s">
        <v>105</v>
      </c>
      <c r="E22" s="9" t="s">
        <v>106</v>
      </c>
      <c r="F22" s="28">
        <v>79.64</v>
      </c>
    </row>
    <row r="23" spans="1:6" s="2" customFormat="1" ht="39.75" customHeight="1" x14ac:dyDescent="0.25">
      <c r="A23" s="11" t="s">
        <v>107</v>
      </c>
      <c r="B23" s="6"/>
      <c r="C23" s="7"/>
      <c r="D23" s="8" t="s">
        <v>105</v>
      </c>
      <c r="E23" s="9" t="s">
        <v>106</v>
      </c>
      <c r="F23" s="28">
        <v>79.64</v>
      </c>
    </row>
    <row r="24" spans="1:6" s="2" customFormat="1" ht="33.950000000000003" customHeight="1" x14ac:dyDescent="0.25">
      <c r="A24" s="27"/>
      <c r="B24" s="22"/>
      <c r="C24" s="23"/>
      <c r="D24" s="23"/>
      <c r="E24" s="26"/>
      <c r="F24" s="28"/>
    </row>
    <row r="25" spans="1:6" s="2" customFormat="1" ht="38.25" customHeight="1" x14ac:dyDescent="0.25">
      <c r="A25" s="11" t="s">
        <v>61</v>
      </c>
      <c r="B25" s="6"/>
      <c r="C25" s="7"/>
      <c r="D25" s="8" t="s">
        <v>112</v>
      </c>
      <c r="E25" s="29" t="s">
        <v>62</v>
      </c>
      <c r="F25" s="28">
        <v>169.47</v>
      </c>
    </row>
    <row r="26" spans="1:6" s="2" customFormat="1" ht="35.25" customHeight="1" x14ac:dyDescent="0.25">
      <c r="A26" s="11" t="s">
        <v>61</v>
      </c>
      <c r="B26" s="6"/>
      <c r="C26" s="7"/>
      <c r="D26" s="8" t="s">
        <v>39</v>
      </c>
      <c r="E26" s="29" t="s">
        <v>63</v>
      </c>
      <c r="F26" s="28">
        <v>27.97</v>
      </c>
    </row>
    <row r="27" spans="1:6" s="2" customFormat="1" ht="35.25" customHeight="1" x14ac:dyDescent="0.25">
      <c r="A27" s="27"/>
      <c r="B27" s="22"/>
      <c r="C27" s="23"/>
      <c r="D27" s="23"/>
      <c r="E27" s="26"/>
      <c r="F27" s="28"/>
    </row>
    <row r="28" spans="1:6" s="2" customFormat="1" ht="35.25" customHeight="1" x14ac:dyDescent="0.25">
      <c r="A28" s="11" t="s">
        <v>68</v>
      </c>
      <c r="B28" s="6"/>
      <c r="C28" s="7"/>
      <c r="D28" s="8" t="s">
        <v>69</v>
      </c>
      <c r="E28" s="29" t="s">
        <v>70</v>
      </c>
      <c r="F28" s="41">
        <v>357.86</v>
      </c>
    </row>
    <row r="29" spans="1:6" s="2" customFormat="1" ht="35.25" customHeight="1" x14ac:dyDescent="0.25">
      <c r="A29" s="27"/>
      <c r="B29" s="22"/>
      <c r="C29" s="23"/>
      <c r="D29" s="23"/>
      <c r="E29" s="26"/>
      <c r="F29" s="41"/>
    </row>
    <row r="30" spans="1:6" s="2" customFormat="1" ht="35.25" customHeight="1" x14ac:dyDescent="0.25">
      <c r="A30" s="11" t="s">
        <v>117</v>
      </c>
      <c r="B30" s="6"/>
      <c r="C30" s="7"/>
      <c r="D30" s="7"/>
      <c r="E30" s="9"/>
      <c r="F30" s="41"/>
    </row>
    <row r="31" spans="1:6" s="2" customFormat="1" ht="33.950000000000003" customHeight="1" x14ac:dyDescent="0.25">
      <c r="A31" s="11" t="s">
        <v>45</v>
      </c>
      <c r="B31" s="6"/>
      <c r="C31" s="7"/>
      <c r="D31" s="8" t="s">
        <v>15</v>
      </c>
      <c r="E31" s="29" t="s">
        <v>118</v>
      </c>
      <c r="F31" s="52">
        <v>5.5</v>
      </c>
    </row>
    <row r="32" spans="1:6" s="2" customFormat="1" ht="33.950000000000003" customHeight="1" x14ac:dyDescent="0.25">
      <c r="A32" s="36" t="s">
        <v>73</v>
      </c>
      <c r="B32" s="6"/>
      <c r="C32" s="7"/>
      <c r="D32" s="8"/>
      <c r="E32" s="9"/>
      <c r="F32" s="37">
        <f>SUM(F6:F31)</f>
        <v>96708.689999999988</v>
      </c>
    </row>
    <row r="33" spans="1:6" s="2" customFormat="1" ht="33.950000000000003" customHeight="1" x14ac:dyDescent="0.25">
      <c r="A33" s="3"/>
      <c r="B33" s="3"/>
      <c r="C33" s="3"/>
      <c r="D33" s="3"/>
      <c r="E33" s="3"/>
      <c r="F33" s="1"/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44.25" customHeight="1" x14ac:dyDescent="0.25">
      <c r="A44" s="3"/>
      <c r="B44" s="3"/>
      <c r="C44" s="3"/>
      <c r="D44" s="3"/>
      <c r="E44" s="3"/>
      <c r="F44" s="1"/>
    </row>
    <row r="45" spans="1:6" s="2" customFormat="1" ht="33.950000000000003" customHeight="1" x14ac:dyDescent="0.25">
      <c r="A45" s="3"/>
      <c r="B45" s="3"/>
      <c r="C45" s="3"/>
      <c r="D45" s="3"/>
      <c r="E45" s="3"/>
      <c r="F45" s="1"/>
    </row>
    <row r="46" spans="1:6" s="2" customFormat="1" ht="33.950000000000003" customHeight="1" x14ac:dyDescent="0.25">
      <c r="A46" s="3"/>
      <c r="B46" s="3"/>
      <c r="C46" s="3"/>
      <c r="D46" s="3"/>
      <c r="E46" s="3"/>
      <c r="F46" s="1"/>
    </row>
    <row r="47" spans="1:6" s="2" customFormat="1" ht="33.950000000000003" customHeight="1" x14ac:dyDescent="0.25">
      <c r="A47" s="3"/>
      <c r="B47" s="3"/>
      <c r="C47" s="3"/>
      <c r="D47" s="3"/>
      <c r="E47" s="3"/>
      <c r="F47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D16:D18 A21:D21 A24:D32 C14:E15 A14:A20 B18:C20 A12:E13">
    <cfRule type="expression" dxfId="10" priority="56">
      <formula>MOD(ROW(),2)=0</formula>
    </cfRule>
  </conditionalFormatting>
  <conditionalFormatting sqref="E16:E18 E24:E32 E21 F6:F15 F19:F20">
    <cfRule type="expression" dxfId="9" priority="54">
      <formula>MOD(ROW(),2)=0</formula>
    </cfRule>
    <cfRule type="expression" dxfId="8" priority="55">
      <formula>MOD(ROW(),2)=1</formula>
    </cfRule>
  </conditionalFormatting>
  <conditionalFormatting sqref="B17:C17">
    <cfRule type="expression" dxfId="7" priority="26">
      <formula>MOD(ROW(),2)=0</formula>
    </cfRule>
  </conditionalFormatting>
  <conditionalFormatting sqref="B16:C16">
    <cfRule type="expression" dxfId="6" priority="25">
      <formula>MOD(ROW(),2)=0</formula>
    </cfRule>
  </conditionalFormatting>
  <conditionalFormatting sqref="B11:E11 A6:E9 A10:A11">
    <cfRule type="expression" dxfId="5" priority="17">
      <formula>MOD(ROW(),2)=0</formula>
    </cfRule>
  </conditionalFormatting>
  <conditionalFormatting sqref="B10:E10">
    <cfRule type="expression" dxfId="4" priority="14">
      <formula>MOD(ROW(),2)=0</formula>
    </cfRule>
  </conditionalFormatting>
  <conditionalFormatting sqref="A22:D23">
    <cfRule type="expression" dxfId="3" priority="8">
      <formula>MOD(ROW(),2)=0</formula>
    </cfRule>
  </conditionalFormatting>
  <conditionalFormatting sqref="E22:E23">
    <cfRule type="expression" dxfId="2" priority="6">
      <formula>MOD(ROW(),2)=0</formula>
    </cfRule>
    <cfRule type="expression" dxfId="1" priority="7">
      <formula>MOD(ROW(),2)=1</formula>
    </cfRule>
  </conditionalFormatting>
  <conditionalFormatting sqref="D19:E20">
    <cfRule type="expression" dxfId="0" priority="3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2024-07-15T09:04:58Z</cp:lastPrinted>
  <dcterms:created xsi:type="dcterms:W3CDTF">2016-11-01T03:33:07Z</dcterms:created>
  <dcterms:modified xsi:type="dcterms:W3CDTF">2024-10-18T12:07:14Z</dcterms:modified>
</cp:coreProperties>
</file>